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CMP\2025\INTERIMAIRE LFJM\LFJM\"/>
    </mc:Choice>
  </mc:AlternateContent>
  <xr:revisionPtr revIDLastSave="0" documentId="13_ncr:1_{F75CE211-A0E8-4E96-AB61-E47D5F9255E5}" xr6:coauthVersionLast="47" xr6:coauthVersionMax="47" xr10:uidLastSave="{00000000-0000-0000-0000-000000000000}"/>
  <bookViews>
    <workbookView xWindow="-120" yWindow="-120" windowWidth="29040" windowHeight="15720" tabRatio="701" activeTab="2" xr2:uid="{58CA45AA-F665-4311-9DEF-EB52476A0AD6}"/>
  </bookViews>
  <sheets>
    <sheet name="BCD INT " sheetId="7" r:id="rId1"/>
    <sheet name="BCD JOURNALIER" sheetId="18" r:id="rId2"/>
    <sheet name="DQE" sheetId="19" r:id="rId3"/>
  </sheets>
  <definedNames>
    <definedName name="_xlnm._FilterDatabase" localSheetId="0" hidden="1">'BCD INT '!#REF!</definedName>
    <definedName name="_xlnm._FilterDatabase" localSheetId="1" hidden="1">'BCD JOURNALIER'!#REF!</definedName>
    <definedName name="AdresseDuClient">#REF!</definedName>
    <definedName name="Basemensuelle">#REF!</definedName>
    <definedName name="CCE">#REF!</definedName>
    <definedName name="Clients">#REF!</definedName>
    <definedName name="CodePostalDuClient">#REF!</definedName>
    <definedName name="Commentaires">#REF!</definedName>
    <definedName name="D">#REF!</definedName>
    <definedName name="DateDeLaFacture">#REF!</definedName>
    <definedName name="DateDExpirationDeLaCarteDeCrédit">#REF!</definedName>
    <definedName name="DDF">#REF!</definedName>
    <definedName name="DE">#REF!</definedName>
    <definedName name="Description">#REF!</definedName>
    <definedName name="DescriptionDuProduit">#REF!</definedName>
    <definedName name="DS">#REF!</definedName>
    <definedName name="DZ">#REF!</definedName>
    <definedName name="E">#REF!</definedName>
    <definedName name="EE">#REF!</definedName>
    <definedName name="EEE">#REF!</definedName>
    <definedName name="EEEE">#REF!</definedName>
    <definedName name="EEEEE">#REF!</definedName>
    <definedName name="EEEEZZ">#REF!</definedName>
    <definedName name="EEZZ">#REF!</definedName>
    <definedName name="EGF">#REF!</definedName>
    <definedName name="ER">#REF!</definedName>
    <definedName name="ERZE">#REF!</definedName>
    <definedName name="ESS">#REF!</definedName>
    <definedName name="ET">#REF!</definedName>
    <definedName name="F">#REF!</definedName>
    <definedName name="Fabricant">#REF!</definedName>
    <definedName name="FDG">#REF!</definedName>
    <definedName name="FGFG">#REF!</definedName>
    <definedName name="FraisDePort">#REF!</definedName>
    <definedName name="FRT">#REF!</definedName>
    <definedName name="FUN">#REF!</definedName>
    <definedName name="G">#REF!</definedName>
    <definedName name="GarantieResponsabilité_optionnellement">#REF!</definedName>
    <definedName name="GR">#REF!</definedName>
    <definedName name="InformationsSociété">#REF!</definedName>
    <definedName name="IO.?">#REF!</definedName>
    <definedName name="MensuelHT">#REF!</definedName>
    <definedName name="ModeDePaiement">#REF!</definedName>
    <definedName name="Nb_Part_IR">#REF!</definedName>
    <definedName name="Nb_Part_TRIMP">#REF!</definedName>
    <definedName name="NBR_ENFANT">#REF!</definedName>
    <definedName name="NomDuClient">#REF!</definedName>
    <definedName name="NomDuClientTelQuIlApparaîtSurLeModeDePaiment">#REF!</definedName>
    <definedName name="NuméroDeLaCarteDeCrédit">#REF!</definedName>
    <definedName name="NuméroDeLaCommande">#REF!</definedName>
    <definedName name="NuméroDeLaFacture">#REF!</definedName>
    <definedName name="PaysDuClient">#REF!</definedName>
    <definedName name="Periode">#REF!</definedName>
    <definedName name="PrixUnitaireDuProduit">#REF!</definedName>
    <definedName name="Quantité">#REF!</definedName>
    <definedName name="REE">#REF!</definedName>
    <definedName name="References">#REF!</definedName>
    <definedName name="Représentant">#REF!</definedName>
    <definedName name="RET">#REF!</definedName>
    <definedName name="RTFG">#REF!</definedName>
    <definedName name="RTGRE">#REF!</definedName>
    <definedName name="RV">#REF!</definedName>
    <definedName name="RZE">#REF!</definedName>
    <definedName name="S">#REF!</definedName>
    <definedName name="Sex">#REF!</definedName>
    <definedName name="Situation">#REF!</definedName>
    <definedName name="Statut">#REF!</definedName>
    <definedName name="SZZ">#REF!</definedName>
    <definedName name="T">#REF!</definedName>
    <definedName name="TauxDeTVA">#REF!</definedName>
    <definedName name="TéléphoneDuClient">#REF!</definedName>
    <definedName name="THR">#REF!</definedName>
    <definedName name="TRZ">#REF!</definedName>
    <definedName name="TT">#REF!</definedName>
    <definedName name="TTTN">#REF!</definedName>
    <definedName name="Type_Contrat">#REF!</definedName>
    <definedName name="U">#REF!</definedName>
    <definedName name="UNY">#REF!</definedName>
    <definedName name="VilleDuClient">#REF!</definedName>
    <definedName name="Y">#REF!</definedName>
    <definedName name="YGR">#REF!</definedName>
    <definedName name="YTGRH">#REF!</definedName>
    <definedName name="YU">#REF!</definedName>
    <definedName name="Z">#REF!</definedName>
    <definedName name="ZEZE">#REF!</definedName>
    <definedName name="ZZ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0" i="19" l="1"/>
  <c r="Y9" i="19"/>
  <c r="W12" i="7"/>
  <c r="Y12" i="18"/>
  <c r="Z12" i="18"/>
  <c r="AA12" i="18" s="1"/>
  <c r="Y14" i="18" l="1"/>
  <c r="Z14" i="18" s="1"/>
  <c r="AA14" i="18" s="1"/>
  <c r="Y15" i="18"/>
  <c r="Z15" i="18" s="1"/>
  <c r="AA15" i="18" s="1"/>
  <c r="Y13" i="18"/>
  <c r="Z13" i="18" s="1"/>
  <c r="AA13" i="18" s="1"/>
  <c r="P12" i="7"/>
  <c r="M12" i="7" l="1"/>
  <c r="N12" i="7" s="1"/>
  <c r="S12" i="7" l="1"/>
  <c r="Q12" i="7"/>
  <c r="R12" i="7"/>
  <c r="O12" i="7"/>
  <c r="T12" i="7" l="1"/>
  <c r="U12" i="7" l="1"/>
  <c r="V12" i="7" l="1"/>
  <c r="X12" i="7" l="1"/>
  <c r="Y12" i="7" s="1"/>
  <c r="Z10" i="19"/>
  <c r="AA10" i="19" s="1"/>
  <c r="Z9" i="19"/>
  <c r="AA9" i="19" s="1"/>
</calcChain>
</file>

<file path=xl/sharedStrings.xml><?xml version="1.0" encoding="utf-8"?>
<sst xmlns="http://schemas.openxmlformats.org/spreadsheetml/2006/main" count="114" uniqueCount="50">
  <si>
    <t>BORDEREAU DES COÛTS DÉTAILLÉS DES SALIRES SANS PROVISION</t>
  </si>
  <si>
    <t>A l'ATTENTION/ TO :</t>
  </si>
  <si>
    <t>AFRICA HLOBAL LOGISTICS (AGL)</t>
  </si>
  <si>
    <t>IPM</t>
  </si>
  <si>
    <t>IR</t>
  </si>
  <si>
    <t>TRIMF</t>
  </si>
  <si>
    <t>IPRES  8,4%</t>
  </si>
  <si>
    <t>Charges Patronales</t>
  </si>
  <si>
    <t>SALARIE</t>
  </si>
  <si>
    <t>Prime de Transport</t>
  </si>
  <si>
    <t>Salaire net payé</t>
  </si>
  <si>
    <t>CFCE</t>
  </si>
  <si>
    <t>COUT SALARIAL</t>
  </si>
  <si>
    <t>PROV. CONGE</t>
  </si>
  <si>
    <t>DEBOURS</t>
  </si>
  <si>
    <t>IPRES
5,6%</t>
  </si>
  <si>
    <t>PROV. IFC</t>
  </si>
  <si>
    <t>CSS
7%</t>
  </si>
  <si>
    <t>CSS AT
1%</t>
  </si>
  <si>
    <t>POSITION</t>
  </si>
  <si>
    <t>SALAIRE BRUT</t>
  </si>
  <si>
    <t>SALAIRE DE BASE</t>
  </si>
  <si>
    <t>IPM SAL*</t>
  </si>
  <si>
    <t>TYPE CONTRAT</t>
  </si>
  <si>
    <t>Interimaires (CTT)</t>
  </si>
  <si>
    <t>MONTANT HTVA</t>
  </si>
  <si>
    <t>MONTANT TOTAL TTC</t>
  </si>
  <si>
    <t>REF.</t>
  </si>
  <si>
    <t>COM. TECTRA</t>
  </si>
  <si>
    <t>SURSALAIRE</t>
  </si>
  <si>
    <t>VOLUME HORAIRE LE MOIS</t>
  </si>
  <si>
    <t>TAUX HORAIRE</t>
  </si>
  <si>
    <t>CONGES PAYES</t>
  </si>
  <si>
    <t>JOURNALIER</t>
  </si>
  <si>
    <t xml:space="preserve">  </t>
  </si>
  <si>
    <t>Remplacement Prof Primaire</t>
  </si>
  <si>
    <t>Remplacement Prof Secondaire</t>
  </si>
  <si>
    <t>Surveillance Primaire *</t>
  </si>
  <si>
    <t xml:space="preserve">Surveillant devoirs </t>
  </si>
  <si>
    <t>COM. PRESTA</t>
  </si>
  <si>
    <t>BORDEREAU DES PRIX UNITAIRES AVEC PROVISION (sur base horaire)</t>
  </si>
  <si>
    <t>PATRONAL</t>
  </si>
  <si>
    <t>DEMANDE DE REMPLACEMENT</t>
  </si>
  <si>
    <t>A prévoir:</t>
  </si>
  <si>
    <t>Cas d'un remplacement d'un surveillant pour 1 semaine soit 40 heures dans le cadre de la prestation de gestion</t>
  </si>
  <si>
    <t>Cas d'un remplacement d'un mois d'un enseignant de Lettres effectuant 18 heures/semaine devant élèves dans le cadre de la prestation de délégation</t>
  </si>
  <si>
    <t>Taux commission</t>
  </si>
  <si>
    <t>DQE</t>
  </si>
  <si>
    <t xml:space="preserve">Remplacement surveillant </t>
  </si>
  <si>
    <t>Remplacement surveillants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</si>
</sst>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\ _€_-;\-* #,##0.00\ _€_-;_-* &quot;-&quot;??\ _€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rgb="FF000000"/>
      <name val="Arial1"/>
    </font>
  </fonts>
  <fills count="5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theme="4"/>
      </left>
      <right style="hair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hair">
        <color theme="4"/>
      </right>
      <top style="thin">
        <color theme="4"/>
      </top>
      <bottom style="thin">
        <color theme="4"/>
      </bottom>
      <diagonal/>
    </border>
    <border>
      <left style="hair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0" fontId="6" fillId="0" borderId="0"/>
    <xf numFmtId="41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2" fillId="0" borderId="0"/>
    <xf numFmtId="9" fontId="12" fillId="0" borderId="0" applyFont="0" applyBorder="0" applyProtection="0"/>
    <xf numFmtId="0" fontId="11" fillId="0" borderId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center"/>
    </xf>
    <xf numFmtId="41" fontId="8" fillId="3" borderId="5" xfId="1" applyFont="1" applyFill="1" applyBorder="1" applyAlignment="1" applyProtection="1">
      <alignment horizontal="center" vertical="center" wrapText="1"/>
    </xf>
    <xf numFmtId="41" fontId="8" fillId="3" borderId="10" xfId="1" applyFont="1" applyFill="1" applyBorder="1" applyAlignment="1" applyProtection="1">
      <alignment vertical="center" wrapText="1"/>
    </xf>
    <xf numFmtId="0" fontId="10" fillId="0" borderId="9" xfId="1" applyNumberFormat="1" applyFont="1" applyFill="1" applyBorder="1" applyAlignment="1" applyProtection="1">
      <alignment horizontal="center" vertical="center" wrapText="1"/>
    </xf>
    <xf numFmtId="0" fontId="2" fillId="0" borderId="5" xfId="1" applyNumberFormat="1" applyFont="1" applyFill="1" applyBorder="1" applyAlignment="1" applyProtection="1">
      <alignment vertical="center" wrapText="1"/>
    </xf>
    <xf numFmtId="0" fontId="2" fillId="0" borderId="5" xfId="1" applyNumberFormat="1" applyFont="1" applyFill="1" applyBorder="1" applyAlignment="1" applyProtection="1">
      <alignment horizontal="center" vertical="center" wrapText="1"/>
    </xf>
    <xf numFmtId="41" fontId="2" fillId="0" borderId="5" xfId="1" applyFont="1" applyFill="1" applyBorder="1" applyAlignment="1" applyProtection="1">
      <alignment vertical="center"/>
    </xf>
    <xf numFmtId="41" fontId="10" fillId="2" borderId="5" xfId="1" applyFont="1" applyFill="1" applyBorder="1" applyAlignment="1" applyProtection="1">
      <alignment vertical="center"/>
    </xf>
    <xf numFmtId="41" fontId="0" fillId="0" borderId="0" xfId="1" applyFont="1" applyProtection="1"/>
    <xf numFmtId="0" fontId="2" fillId="0" borderId="13" xfId="1" applyNumberFormat="1" applyFont="1" applyFill="1" applyBorder="1" applyAlignment="1" applyProtection="1">
      <alignment vertical="center" wrapText="1"/>
    </xf>
    <xf numFmtId="41" fontId="2" fillId="0" borderId="13" xfId="1" applyFont="1" applyFill="1" applyBorder="1" applyAlignment="1" applyProtection="1">
      <alignment vertical="center"/>
    </xf>
    <xf numFmtId="41" fontId="10" fillId="0" borderId="13" xfId="1" applyFont="1" applyFill="1" applyBorder="1" applyAlignment="1" applyProtection="1">
      <alignment vertical="center"/>
    </xf>
    <xf numFmtId="41" fontId="2" fillId="0" borderId="14" xfId="1" applyFont="1" applyFill="1" applyBorder="1" applyAlignment="1" applyProtection="1">
      <alignment vertical="center"/>
    </xf>
    <xf numFmtId="41" fontId="10" fillId="0" borderId="14" xfId="1" applyFont="1" applyFill="1" applyBorder="1" applyAlignment="1" applyProtection="1">
      <alignment vertical="center"/>
    </xf>
    <xf numFmtId="10" fontId="8" fillId="0" borderId="0" xfId="0" applyNumberFormat="1" applyFont="1" applyAlignment="1">
      <alignment vertical="center"/>
    </xf>
    <xf numFmtId="41" fontId="0" fillId="0" borderId="0" xfId="0" applyNumberFormat="1"/>
    <xf numFmtId="41" fontId="8" fillId="3" borderId="8" xfId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0" fontId="5" fillId="4" borderId="0" xfId="0" applyNumberFormat="1" applyFont="1" applyFill="1" applyAlignment="1">
      <alignment horizontal="center" vertical="center"/>
    </xf>
  </cellXfs>
  <cellStyles count="9">
    <cellStyle name="Excel_BuiltIn_Percent" xfId="7" xr:uid="{FD9862F4-9214-445A-BCC2-E1BAE70F5475}"/>
    <cellStyle name="Milliers [0]" xfId="1" builtinId="6"/>
    <cellStyle name="Milliers [0] 2" xfId="3" xr:uid="{38CA49E5-A2F9-4C9D-A1FB-35581FB8835D}"/>
    <cellStyle name="Milliers 2" xfId="5" xr:uid="{D9270455-BDD5-4A3C-A2F3-D80B743BCEDD}"/>
    <cellStyle name="Normal" xfId="0" builtinId="0"/>
    <cellStyle name="Normal 2" xfId="2" xr:uid="{BFD49F1C-8F55-4E68-AAB8-2E9FE65D3B33}"/>
    <cellStyle name="Normal 2 2" xfId="6" xr:uid="{3EE64837-03E6-4986-BBBD-83E77DD36105}"/>
    <cellStyle name="Normal 3" xfId="4" xr:uid="{6E4E8E87-3E8F-4D44-84FF-E62E47CA54D1}"/>
    <cellStyle name="Normal 4" xfId="8" xr:uid="{375698B5-EF3B-477F-AB93-35E798506B5E}"/>
  </cellStyles>
  <dxfs count="0"/>
  <tableStyles count="0" defaultTableStyle="TableStyleMedium2" defaultPivotStyle="PivotStyleLight16"/>
  <colors>
    <mruColors>
      <color rgb="FFE9FB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TECTRA SN">
      <a:dk1>
        <a:sysClr val="windowText" lastClr="000000"/>
      </a:dk1>
      <a:lt1>
        <a:sysClr val="window" lastClr="FFFFFF"/>
      </a:lt1>
      <a:dk2>
        <a:srgbClr val="1094A5"/>
      </a:dk2>
      <a:lt2>
        <a:srgbClr val="E7E6E6"/>
      </a:lt2>
      <a:accent1>
        <a:srgbClr val="0D2C4B"/>
      </a:accent1>
      <a:accent2>
        <a:srgbClr val="F39C12"/>
      </a:accent2>
      <a:accent3>
        <a:srgbClr val="DC2E74"/>
      </a:accent3>
      <a:accent4>
        <a:srgbClr val="FFC000"/>
      </a:accent4>
      <a:accent5>
        <a:srgbClr val="99CF8A"/>
      </a:accent5>
      <a:accent6>
        <a:srgbClr val="34B995"/>
      </a:accent6>
      <a:hlink>
        <a:srgbClr val="0563C1"/>
      </a:hlink>
      <a:folHlink>
        <a:srgbClr val="DF0D1B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0FF41-F7FD-4735-90BE-2E95BDCE9C6C}">
  <sheetPr>
    <tabColor theme="4"/>
  </sheetPr>
  <dimension ref="A1:Z19"/>
  <sheetViews>
    <sheetView showGridLines="0" topLeftCell="A6" zoomScaleNormal="100" workbookViewId="0">
      <pane xSplit="2" ySplit="6" topLeftCell="C12" activePane="bottomRight" state="frozen"/>
      <selection activeCell="AB17" sqref="AB17"/>
      <selection pane="topRight" activeCell="AB17" sqref="AB17"/>
      <selection pane="bottomLeft" activeCell="AB17" sqref="AB17"/>
      <selection pane="bottomRight" activeCell="W6" sqref="W6"/>
    </sheetView>
  </sheetViews>
  <sheetFormatPr baseColWidth="10" defaultColWidth="10.85546875" defaultRowHeight="15"/>
  <cols>
    <col min="1" max="1" width="5.42578125" customWidth="1"/>
    <col min="2" max="2" width="21.85546875" customWidth="1"/>
    <col min="3" max="3" width="14.85546875" customWidth="1"/>
    <col min="4" max="4" width="10" customWidth="1"/>
    <col min="5" max="5" width="10" bestFit="1" customWidth="1"/>
    <col min="6" max="6" width="8.42578125" customWidth="1"/>
    <col min="7" max="7" width="8" style="5" customWidth="1"/>
    <col min="8" max="9" width="7.7109375" customWidth="1"/>
    <col min="10" max="10" width="7.28515625" style="18" customWidth="1"/>
    <col min="11" max="11" width="12.140625" style="18" customWidth="1"/>
    <col min="12" max="12" width="10.140625" style="18" customWidth="1"/>
    <col min="13" max="13" width="8.140625" style="18" customWidth="1"/>
    <col min="14" max="14" width="8.28515625" style="18" customWidth="1"/>
    <col min="15" max="15" width="8.140625" style="18" customWidth="1"/>
    <col min="16" max="16" width="7.85546875" style="18" customWidth="1"/>
    <col min="17" max="17" width="8.5703125" style="18" customWidth="1"/>
    <col min="18" max="18" width="9.5703125" style="18" customWidth="1"/>
    <col min="19" max="19" width="8.5703125" style="18" customWidth="1"/>
    <col min="20" max="20" width="9.7109375" style="18" customWidth="1"/>
    <col min="21" max="21" width="9.5703125" style="18" customWidth="1"/>
    <col min="22" max="22" width="14.7109375" style="18" bestFit="1" customWidth="1"/>
    <col min="23" max="23" width="8.85546875" style="18" customWidth="1"/>
    <col min="24" max="24" width="10" style="18" customWidth="1"/>
    <col min="25" max="25" width="11.140625" style="18" bestFit="1" customWidth="1"/>
    <col min="26" max="26" width="11.85546875" style="18" customWidth="1"/>
  </cols>
  <sheetData>
    <row r="1" spans="1:26" s="1" customFormat="1" ht="24.6" hidden="1" customHeight="1">
      <c r="D1" s="27" t="s">
        <v>0</v>
      </c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26" s="1" customFormat="1" ht="24.6" hidden="1" customHeight="1"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26" s="1" customFormat="1" ht="10.5" hidden="1" customHeight="1">
      <c r="G3" s="2"/>
      <c r="H3" s="2"/>
    </row>
    <row r="4" spans="1:26" s="1" customFormat="1" ht="25.5" hidden="1" customHeight="1">
      <c r="D4" s="31" t="s">
        <v>1</v>
      </c>
      <c r="E4" s="31"/>
      <c r="F4" s="31"/>
      <c r="G4" s="31"/>
      <c r="H4" s="31"/>
      <c r="I4" s="32"/>
      <c r="J4" s="32"/>
      <c r="K4" s="32"/>
      <c r="L4" s="32" t="s">
        <v>2</v>
      </c>
      <c r="M4" s="32"/>
      <c r="N4" s="4"/>
    </row>
    <row r="5" spans="1:26" s="1" customFormat="1" ht="15" hidden="1" customHeight="1">
      <c r="G5" s="2"/>
      <c r="H5" s="2"/>
    </row>
    <row r="6" spans="1:26" s="1" customFormat="1" ht="24.6" customHeight="1">
      <c r="C6" s="33" t="s">
        <v>40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5"/>
      <c r="U6" s="43"/>
      <c r="V6" s="1" t="s">
        <v>46</v>
      </c>
      <c r="W6" s="44"/>
      <c r="X6" s="10"/>
    </row>
    <row r="7" spans="1:26" s="1" customFormat="1" ht="24.6" customHeight="1"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8"/>
      <c r="U7" s="43"/>
    </row>
    <row r="8" spans="1:26" s="1" customFormat="1" ht="6" customHeight="1">
      <c r="G8" s="2"/>
    </row>
    <row r="9" spans="1:26" s="1" customFormat="1" ht="31.5" customHeight="1">
      <c r="D9" s="9"/>
      <c r="E9" s="39"/>
      <c r="F9" s="39"/>
      <c r="G9" s="39"/>
      <c r="H9" s="39"/>
      <c r="I9" s="39"/>
      <c r="J9" s="39"/>
      <c r="K9" s="39"/>
      <c r="L9" s="3"/>
      <c r="M9" s="39"/>
      <c r="N9" s="39"/>
      <c r="O9" s="39"/>
      <c r="P9" s="39"/>
      <c r="Q9" s="39"/>
      <c r="R9" s="39"/>
    </row>
    <row r="10" spans="1:26" s="6" customFormat="1" ht="21.95" customHeight="1">
      <c r="F10" s="24">
        <v>5.6000000000000001E-2</v>
      </c>
      <c r="G10" s="40" t="s">
        <v>8</v>
      </c>
      <c r="H10" s="41"/>
      <c r="I10" s="41"/>
      <c r="J10" s="41"/>
      <c r="K10" s="42"/>
      <c r="M10" s="40" t="s">
        <v>41</v>
      </c>
      <c r="N10" s="41"/>
      <c r="O10" s="41"/>
      <c r="P10" s="41"/>
      <c r="Q10" s="42"/>
      <c r="R10" s="24">
        <v>8.4000000000000005E-2</v>
      </c>
      <c r="S10" s="24">
        <v>7.0000000000000007E-2</v>
      </c>
      <c r="T10" s="24">
        <v>0.01</v>
      </c>
      <c r="U10" s="24">
        <v>0.03</v>
      </c>
    </row>
    <row r="11" spans="1:26" s="7" customFormat="1" ht="73.5" customHeight="1">
      <c r="A11" s="11" t="s">
        <v>27</v>
      </c>
      <c r="B11" s="12" t="s">
        <v>19</v>
      </c>
      <c r="C11" s="12" t="s">
        <v>23</v>
      </c>
      <c r="D11" s="11" t="s">
        <v>21</v>
      </c>
      <c r="E11" s="11" t="s">
        <v>29</v>
      </c>
      <c r="F11" s="11" t="s">
        <v>20</v>
      </c>
      <c r="G11" s="11" t="s">
        <v>22</v>
      </c>
      <c r="H11" s="11" t="s">
        <v>15</v>
      </c>
      <c r="I11" s="11" t="s">
        <v>4</v>
      </c>
      <c r="J11" s="11" t="s">
        <v>5</v>
      </c>
      <c r="K11" s="11" t="s">
        <v>9</v>
      </c>
      <c r="L11" s="11" t="s">
        <v>10</v>
      </c>
      <c r="M11" s="11" t="s">
        <v>13</v>
      </c>
      <c r="N11" s="11" t="s">
        <v>16</v>
      </c>
      <c r="O11" s="11" t="s">
        <v>6</v>
      </c>
      <c r="P11" s="11" t="s">
        <v>3</v>
      </c>
      <c r="Q11" s="11" t="s">
        <v>17</v>
      </c>
      <c r="R11" s="11" t="s">
        <v>18</v>
      </c>
      <c r="S11" s="11" t="s">
        <v>11</v>
      </c>
      <c r="T11" s="11" t="s">
        <v>7</v>
      </c>
      <c r="U11" s="11" t="s">
        <v>12</v>
      </c>
      <c r="V11" s="11" t="s">
        <v>14</v>
      </c>
      <c r="W11" s="26" t="s">
        <v>28</v>
      </c>
      <c r="X11" s="26" t="s">
        <v>25</v>
      </c>
      <c r="Y11" s="26" t="s">
        <v>26</v>
      </c>
    </row>
    <row r="12" spans="1:26" ht="26.1" customHeight="1">
      <c r="A12" s="13">
        <v>1</v>
      </c>
      <c r="B12" s="14" t="s">
        <v>37</v>
      </c>
      <c r="C12" s="14" t="s">
        <v>24</v>
      </c>
      <c r="D12" s="16"/>
      <c r="E12" s="16"/>
      <c r="F12" s="16"/>
      <c r="G12" s="16"/>
      <c r="H12" s="16"/>
      <c r="I12" s="16"/>
      <c r="J12" s="16"/>
      <c r="K12" s="16"/>
      <c r="L12" s="17">
        <v>4000</v>
      </c>
      <c r="M12" s="16">
        <f>+F12*8.33%</f>
        <v>0</v>
      </c>
      <c r="N12" s="16">
        <f>+(M12+F12)*7%</f>
        <v>0</v>
      </c>
      <c r="O12" s="16">
        <f>IF(F12&gt;432000,432000*R10,F12*R10)</f>
        <v>0</v>
      </c>
      <c r="P12" s="16">
        <f>G12</f>
        <v>0</v>
      </c>
      <c r="Q12" s="16">
        <f>IF(F12&gt;63000,63000*S10,F12*S10)</f>
        <v>0</v>
      </c>
      <c r="R12" s="16">
        <f>IF(F12&gt;63000,63000*T10,F12*T10)</f>
        <v>0</v>
      </c>
      <c r="S12" s="16">
        <f>F12*3%</f>
        <v>0</v>
      </c>
      <c r="T12" s="16">
        <f>O12+P12+Q12+R12+S12</f>
        <v>0</v>
      </c>
      <c r="U12" s="16">
        <f>T12+K12+F12</f>
        <v>0</v>
      </c>
      <c r="V12" s="16">
        <f>U12+M12+N12</f>
        <v>0</v>
      </c>
      <c r="W12" s="17">
        <f>V12*$W$6</f>
        <v>0</v>
      </c>
      <c r="X12" s="17">
        <f>V12+W12</f>
        <v>0</v>
      </c>
      <c r="Y12" s="17">
        <f>X12*1.18</f>
        <v>0</v>
      </c>
    </row>
    <row r="13" spans="1:26" ht="18" customHeight="1">
      <c r="A13" s="19"/>
      <c r="B13" s="19"/>
      <c r="C13" s="19"/>
      <c r="D13" s="20"/>
      <c r="E13" s="20"/>
      <c r="F13" s="20"/>
      <c r="G13" s="20"/>
      <c r="H13" s="20"/>
      <c r="I13" s="20"/>
      <c r="J13" s="20"/>
      <c r="K13" s="20"/>
      <c r="L13" s="21"/>
      <c r="M13" s="20"/>
      <c r="N13" s="20"/>
      <c r="O13" s="20"/>
      <c r="P13" s="20"/>
      <c r="Q13" s="20"/>
      <c r="R13" s="20"/>
      <c r="S13" s="22"/>
      <c r="T13" s="22"/>
      <c r="U13" s="22"/>
      <c r="V13" s="22"/>
      <c r="W13" s="23"/>
      <c r="X13" s="23"/>
      <c r="Y13" s="23"/>
      <c r="Z13"/>
    </row>
    <row r="14" spans="1:26">
      <c r="A14" s="8"/>
    </row>
    <row r="15" spans="1:26">
      <c r="A15" s="8"/>
    </row>
    <row r="16" spans="1:26">
      <c r="A16" s="8"/>
    </row>
    <row r="17" spans="1:7">
      <c r="A17" s="8"/>
    </row>
    <row r="18" spans="1:7">
      <c r="A18" s="8"/>
      <c r="C18" s="25"/>
    </row>
    <row r="19" spans="1:7">
      <c r="G19" s="5" t="s">
        <v>34</v>
      </c>
    </row>
  </sheetData>
  <mergeCells count="9">
    <mergeCell ref="E9:K9"/>
    <mergeCell ref="M9:R9"/>
    <mergeCell ref="G10:K10"/>
    <mergeCell ref="M10:Q10"/>
    <mergeCell ref="D1:N2"/>
    <mergeCell ref="D4:H4"/>
    <mergeCell ref="I4:K4"/>
    <mergeCell ref="L4:M4"/>
    <mergeCell ref="C6:T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13CD7-111E-43AD-9018-32E87CC873E0}">
  <sheetPr>
    <tabColor theme="4"/>
  </sheetPr>
  <dimension ref="A1:AB17"/>
  <sheetViews>
    <sheetView showGridLines="0" topLeftCell="A6" zoomScaleNormal="100" workbookViewId="0">
      <pane xSplit="2" ySplit="6" topLeftCell="C12" activePane="bottomRight" state="frozen"/>
      <selection activeCell="AB17" sqref="AB17"/>
      <selection pane="topRight" activeCell="AB17" sqref="AB17"/>
      <selection pane="bottomLeft" activeCell="AB17" sqref="AB17"/>
      <selection pane="bottomRight" activeCell="B14" sqref="B14"/>
    </sheetView>
  </sheetViews>
  <sheetFormatPr baseColWidth="10" defaultColWidth="10.85546875" defaultRowHeight="15"/>
  <cols>
    <col min="1" max="1" width="5.42578125" customWidth="1"/>
    <col min="2" max="2" width="20.5703125" customWidth="1"/>
    <col min="3" max="3" width="14.85546875" customWidth="1"/>
    <col min="4" max="4" width="8.140625" customWidth="1"/>
    <col min="5" max="5" width="10" customWidth="1"/>
    <col min="6" max="7" width="7.7109375" customWidth="1"/>
    <col min="8" max="8" width="8.42578125" customWidth="1"/>
    <col min="9" max="9" width="8" style="5" customWidth="1"/>
    <col min="10" max="11" width="7.7109375" customWidth="1"/>
    <col min="12" max="12" width="7.28515625" style="18" customWidth="1"/>
    <col min="13" max="13" width="8.42578125" style="18" customWidth="1"/>
    <col min="14" max="14" width="10.140625" style="18" customWidth="1"/>
    <col min="15" max="15" width="8.140625" style="18" customWidth="1"/>
    <col min="16" max="16" width="8.28515625" style="18" customWidth="1"/>
    <col min="17" max="17" width="8.140625" style="18" customWidth="1"/>
    <col min="18" max="18" width="7.85546875" style="18" customWidth="1"/>
    <col min="19" max="19" width="8.5703125" style="18" customWidth="1"/>
    <col min="20" max="20" width="9.5703125" style="18" customWidth="1"/>
    <col min="21" max="21" width="8.5703125" style="18" customWidth="1"/>
    <col min="22" max="22" width="9.7109375" style="18" customWidth="1"/>
    <col min="23" max="23" width="9.5703125" style="18" customWidth="1"/>
    <col min="24" max="24" width="14.7109375" style="18" bestFit="1" customWidth="1"/>
    <col min="25" max="25" width="8.85546875" style="18" customWidth="1"/>
    <col min="26" max="26" width="10" style="18" customWidth="1"/>
    <col min="27" max="27" width="11.140625" style="18" bestFit="1" customWidth="1"/>
    <col min="28" max="28" width="11.85546875" style="18" customWidth="1"/>
  </cols>
  <sheetData>
    <row r="1" spans="1:28" s="1" customFormat="1" ht="24.6" hidden="1" customHeight="1">
      <c r="E1" s="27" t="s">
        <v>0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28" s="1" customFormat="1" ht="24.6" hidden="1" customHeight="1">
      <c r="E2" s="29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28" s="1" customFormat="1" ht="10.5" hidden="1" customHeight="1">
      <c r="I3" s="2"/>
      <c r="J3" s="2"/>
    </row>
    <row r="4" spans="1:28" s="1" customFormat="1" ht="25.5" hidden="1" customHeight="1">
      <c r="E4" s="31" t="s">
        <v>1</v>
      </c>
      <c r="F4" s="31"/>
      <c r="G4" s="31"/>
      <c r="H4" s="31"/>
      <c r="I4" s="31"/>
      <c r="J4" s="31"/>
      <c r="K4" s="32"/>
      <c r="L4" s="32"/>
      <c r="M4" s="32"/>
      <c r="N4" s="32" t="s">
        <v>2</v>
      </c>
      <c r="O4" s="32"/>
      <c r="P4" s="4"/>
    </row>
    <row r="5" spans="1:28" s="1" customFormat="1" ht="15" hidden="1" customHeight="1">
      <c r="I5" s="2"/>
      <c r="J5" s="2"/>
    </row>
    <row r="6" spans="1:28" s="1" customFormat="1" ht="24.6" customHeight="1">
      <c r="C6" s="33" t="s">
        <v>40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5"/>
      <c r="W6" s="43"/>
      <c r="X6" s="1" t="s">
        <v>46</v>
      </c>
      <c r="Y6" s="44"/>
      <c r="Z6" s="10"/>
    </row>
    <row r="7" spans="1:28" s="1" customFormat="1" ht="24.6" customHeight="1"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8"/>
      <c r="W7" s="43"/>
    </row>
    <row r="8" spans="1:28" s="1" customFormat="1" ht="6" customHeight="1">
      <c r="I8" s="2"/>
    </row>
    <row r="9" spans="1:28" s="1" customFormat="1" ht="31.5" customHeight="1">
      <c r="E9" s="9"/>
      <c r="F9" s="39"/>
      <c r="G9" s="39"/>
      <c r="H9" s="39"/>
      <c r="I9" s="39"/>
      <c r="J9" s="39"/>
      <c r="K9" s="39"/>
      <c r="L9" s="39"/>
      <c r="M9" s="39"/>
      <c r="N9" s="3"/>
      <c r="O9" s="39"/>
      <c r="P9" s="39"/>
      <c r="Q9" s="39"/>
      <c r="R9" s="39"/>
      <c r="S9" s="39"/>
      <c r="T9" s="39"/>
    </row>
    <row r="10" spans="1:28" s="6" customFormat="1" ht="21.95" customHeight="1">
      <c r="H10" s="24">
        <v>5.6000000000000001E-2</v>
      </c>
      <c r="I10" s="40" t="s">
        <v>8</v>
      </c>
      <c r="J10" s="41"/>
      <c r="K10" s="41"/>
      <c r="L10" s="41"/>
      <c r="M10" s="42"/>
      <c r="O10" s="40" t="s">
        <v>41</v>
      </c>
      <c r="P10" s="41"/>
      <c r="Q10" s="41"/>
      <c r="R10" s="41"/>
      <c r="S10" s="42"/>
      <c r="T10" s="24">
        <v>8.4000000000000005E-2</v>
      </c>
      <c r="U10" s="24">
        <v>7.0000000000000007E-2</v>
      </c>
      <c r="V10" s="24">
        <v>0.01</v>
      </c>
      <c r="W10" s="24">
        <v>0.03</v>
      </c>
    </row>
    <row r="11" spans="1:28" s="7" customFormat="1" ht="73.5" customHeight="1">
      <c r="A11" s="11" t="s">
        <v>27</v>
      </c>
      <c r="B11" s="12" t="s">
        <v>19</v>
      </c>
      <c r="C11" s="12" t="s">
        <v>23</v>
      </c>
      <c r="D11" s="12" t="s">
        <v>30</v>
      </c>
      <c r="E11" s="11" t="s">
        <v>31</v>
      </c>
      <c r="F11" s="11" t="s">
        <v>21</v>
      </c>
      <c r="G11" s="11" t="s">
        <v>32</v>
      </c>
      <c r="H11" s="11" t="s">
        <v>20</v>
      </c>
      <c r="I11" s="11" t="s">
        <v>22</v>
      </c>
      <c r="J11" s="11" t="s">
        <v>15</v>
      </c>
      <c r="K11" s="11" t="s">
        <v>4</v>
      </c>
      <c r="L11" s="11" t="s">
        <v>5</v>
      </c>
      <c r="M11" s="11" t="s">
        <v>9</v>
      </c>
      <c r="N11" s="11" t="s">
        <v>10</v>
      </c>
      <c r="O11" s="11" t="s">
        <v>13</v>
      </c>
      <c r="P11" s="11" t="s">
        <v>16</v>
      </c>
      <c r="Q11" s="11" t="s">
        <v>6</v>
      </c>
      <c r="R11" s="11" t="s">
        <v>3</v>
      </c>
      <c r="S11" s="11" t="s">
        <v>17</v>
      </c>
      <c r="T11" s="11" t="s">
        <v>18</v>
      </c>
      <c r="U11" s="11" t="s">
        <v>11</v>
      </c>
      <c r="V11" s="11" t="s">
        <v>7</v>
      </c>
      <c r="W11" s="11" t="s">
        <v>12</v>
      </c>
      <c r="X11" s="11" t="s">
        <v>14</v>
      </c>
      <c r="Y11" s="26" t="s">
        <v>39</v>
      </c>
      <c r="Z11" s="26" t="s">
        <v>25</v>
      </c>
      <c r="AA11" s="26" t="s">
        <v>26</v>
      </c>
    </row>
    <row r="12" spans="1:28" ht="26.1" customHeight="1">
      <c r="A12" s="13">
        <v>1</v>
      </c>
      <c r="B12" s="14" t="s">
        <v>38</v>
      </c>
      <c r="C12" s="14" t="s">
        <v>33</v>
      </c>
      <c r="D12" s="15"/>
      <c r="E12" s="16"/>
      <c r="F12" s="16"/>
      <c r="G12" s="16"/>
      <c r="H12" s="16"/>
      <c r="I12" s="16"/>
      <c r="J12" s="16"/>
      <c r="K12" s="16"/>
      <c r="L12" s="16"/>
      <c r="M12" s="16">
        <v>0</v>
      </c>
      <c r="N12" s="17">
        <v>4000</v>
      </c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7">
        <f>X12*$Y$6</f>
        <v>0</v>
      </c>
      <c r="Z12" s="17">
        <f>X12+Y12</f>
        <v>0</v>
      </c>
      <c r="AA12" s="17">
        <f>Z12*1.18</f>
        <v>0</v>
      </c>
    </row>
    <row r="13" spans="1:28" ht="26.25" customHeight="1">
      <c r="A13" s="13">
        <v>2</v>
      </c>
      <c r="B13" s="14" t="s">
        <v>49</v>
      </c>
      <c r="C13" s="14" t="s">
        <v>33</v>
      </c>
      <c r="D13" s="15"/>
      <c r="E13" s="16"/>
      <c r="F13" s="16"/>
      <c r="G13" s="16"/>
      <c r="H13" s="16"/>
      <c r="I13" s="16"/>
      <c r="J13" s="16"/>
      <c r="K13" s="16"/>
      <c r="L13" s="16"/>
      <c r="M13" s="16">
        <v>0</v>
      </c>
      <c r="N13" s="17">
        <v>6389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7">
        <f t="shared" ref="Y13:Y15" si="0">X13*$Y$6</f>
        <v>0</v>
      </c>
      <c r="Z13" s="17">
        <f t="shared" ref="Z13:Z15" si="1">X13+Y13</f>
        <v>0</v>
      </c>
      <c r="AA13" s="17">
        <f t="shared" ref="AA13:AA15" si="2">Z13*1.18</f>
        <v>0</v>
      </c>
      <c r="AB13"/>
    </row>
    <row r="14" spans="1:28" ht="25.5">
      <c r="A14" s="13">
        <v>3</v>
      </c>
      <c r="B14" s="14" t="s">
        <v>35</v>
      </c>
      <c r="C14" s="14" t="s">
        <v>33</v>
      </c>
      <c r="D14" s="15"/>
      <c r="E14" s="16"/>
      <c r="F14" s="16"/>
      <c r="G14" s="16"/>
      <c r="H14" s="16"/>
      <c r="I14" s="16"/>
      <c r="J14" s="16"/>
      <c r="K14" s="16"/>
      <c r="L14" s="16"/>
      <c r="M14" s="16">
        <v>0</v>
      </c>
      <c r="N14" s="17">
        <v>11800</v>
      </c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7">
        <f t="shared" si="0"/>
        <v>0</v>
      </c>
      <c r="Z14" s="17">
        <f t="shared" si="1"/>
        <v>0</v>
      </c>
      <c r="AA14" s="17">
        <f t="shared" si="2"/>
        <v>0</v>
      </c>
    </row>
    <row r="15" spans="1:28" ht="25.5">
      <c r="A15" s="13">
        <v>4</v>
      </c>
      <c r="B15" s="14" t="s">
        <v>36</v>
      </c>
      <c r="C15" s="14" t="s">
        <v>33</v>
      </c>
      <c r="D15" s="15"/>
      <c r="E15" s="16"/>
      <c r="F15" s="16"/>
      <c r="G15" s="16"/>
      <c r="H15" s="16"/>
      <c r="I15" s="16"/>
      <c r="J15" s="16"/>
      <c r="K15" s="16"/>
      <c r="L15" s="16"/>
      <c r="M15" s="16">
        <v>0</v>
      </c>
      <c r="N15" s="17">
        <v>17000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7">
        <f t="shared" si="0"/>
        <v>0</v>
      </c>
      <c r="Z15" s="17">
        <f t="shared" si="1"/>
        <v>0</v>
      </c>
      <c r="AA15" s="17">
        <f t="shared" si="2"/>
        <v>0</v>
      </c>
    </row>
    <row r="16" spans="1:28">
      <c r="A16" s="8"/>
    </row>
    <row r="17" spans="1:1">
      <c r="A17" s="8"/>
    </row>
  </sheetData>
  <mergeCells count="9">
    <mergeCell ref="F9:M9"/>
    <mergeCell ref="O9:T9"/>
    <mergeCell ref="I10:M10"/>
    <mergeCell ref="O10:S10"/>
    <mergeCell ref="E1:P2"/>
    <mergeCell ref="E4:J4"/>
    <mergeCell ref="K4:M4"/>
    <mergeCell ref="N4:O4"/>
    <mergeCell ref="C6:V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180E8-E4BB-492C-8FA0-10056DAD7645}">
  <dimension ref="A1:AB10"/>
  <sheetViews>
    <sheetView tabSelected="1" workbookViewId="0">
      <selection activeCell="Y10" sqref="Y10"/>
    </sheetView>
  </sheetViews>
  <sheetFormatPr baseColWidth="10" defaultRowHeight="15"/>
  <cols>
    <col min="24" max="24" width="14.7109375" bestFit="1" customWidth="1"/>
  </cols>
  <sheetData>
    <row r="1" spans="1:28" ht="15" customHeight="1">
      <c r="H1" s="33" t="s">
        <v>47</v>
      </c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5"/>
    </row>
    <row r="2" spans="1:28" ht="15" customHeight="1">
      <c r="A2" t="s">
        <v>42</v>
      </c>
      <c r="H2" s="36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8"/>
    </row>
    <row r="3" spans="1:28" ht="15" customHeight="1"/>
    <row r="4" spans="1:28">
      <c r="A4" t="s">
        <v>43</v>
      </c>
      <c r="X4" s="1" t="s">
        <v>46</v>
      </c>
      <c r="Y4" s="44"/>
    </row>
    <row r="5" spans="1:28">
      <c r="A5" t="s">
        <v>44</v>
      </c>
    </row>
    <row r="6" spans="1:28">
      <c r="A6" t="s">
        <v>45</v>
      </c>
    </row>
    <row r="8" spans="1:28" s="7" customFormat="1" ht="73.5" customHeight="1">
      <c r="A8" s="11" t="s">
        <v>27</v>
      </c>
      <c r="B8" s="12" t="s">
        <v>19</v>
      </c>
      <c r="C8" s="12" t="s">
        <v>23</v>
      </c>
      <c r="D8" s="12" t="s">
        <v>30</v>
      </c>
      <c r="E8" s="11" t="s">
        <v>31</v>
      </c>
      <c r="F8" s="11" t="s">
        <v>21</v>
      </c>
      <c r="G8" s="11" t="s">
        <v>32</v>
      </c>
      <c r="H8" s="11" t="s">
        <v>20</v>
      </c>
      <c r="I8" s="11" t="s">
        <v>22</v>
      </c>
      <c r="J8" s="11" t="s">
        <v>15</v>
      </c>
      <c r="K8" s="11" t="s">
        <v>4</v>
      </c>
      <c r="L8" s="11" t="s">
        <v>5</v>
      </c>
      <c r="M8" s="11" t="s">
        <v>9</v>
      </c>
      <c r="N8" s="11" t="s">
        <v>10</v>
      </c>
      <c r="O8" s="11" t="s">
        <v>13</v>
      </c>
      <c r="P8" s="11" t="s">
        <v>16</v>
      </c>
      <c r="Q8" s="11" t="s">
        <v>6</v>
      </c>
      <c r="R8" s="11" t="s">
        <v>3</v>
      </c>
      <c r="S8" s="11" t="s">
        <v>17</v>
      </c>
      <c r="T8" s="11" t="s">
        <v>18</v>
      </c>
      <c r="U8" s="11" t="s">
        <v>11</v>
      </c>
      <c r="V8" s="11" t="s">
        <v>7</v>
      </c>
      <c r="W8" s="11" t="s">
        <v>12</v>
      </c>
      <c r="X8" s="11" t="s">
        <v>14</v>
      </c>
      <c r="Y8" s="26" t="s">
        <v>39</v>
      </c>
      <c r="Z8" s="26" t="s">
        <v>25</v>
      </c>
      <c r="AA8" s="26" t="s">
        <v>26</v>
      </c>
    </row>
    <row r="9" spans="1:28" ht="28.5" customHeight="1">
      <c r="A9" s="13">
        <v>2</v>
      </c>
      <c r="B9" s="14" t="s">
        <v>48</v>
      </c>
      <c r="C9" s="14" t="s">
        <v>33</v>
      </c>
      <c r="D9" s="15"/>
      <c r="E9" s="16"/>
      <c r="F9" s="16"/>
      <c r="G9" s="16"/>
      <c r="H9" s="16"/>
      <c r="I9" s="16"/>
      <c r="J9" s="16"/>
      <c r="K9" s="16"/>
      <c r="L9" s="16"/>
      <c r="M9" s="16">
        <v>0</v>
      </c>
      <c r="N9" s="17">
        <v>6389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7">
        <f>X9*Y4</f>
        <v>0</v>
      </c>
      <c r="Z9" s="17">
        <f t="shared" ref="Z9:Z10" si="0">X9+Y9</f>
        <v>0</v>
      </c>
      <c r="AA9" s="17">
        <f t="shared" ref="AA9:AA10" si="1">Z9*1.18</f>
        <v>0</v>
      </c>
    </row>
    <row r="10" spans="1:28" ht="39.75" customHeight="1">
      <c r="A10" s="13">
        <v>4</v>
      </c>
      <c r="B10" s="14" t="s">
        <v>36</v>
      </c>
      <c r="C10" s="14" t="s">
        <v>33</v>
      </c>
      <c r="D10" s="15"/>
      <c r="E10" s="16"/>
      <c r="F10" s="16"/>
      <c r="G10" s="16"/>
      <c r="H10" s="16"/>
      <c r="I10" s="16"/>
      <c r="J10" s="16"/>
      <c r="K10" s="16"/>
      <c r="L10" s="16"/>
      <c r="M10" s="16">
        <v>0</v>
      </c>
      <c r="N10" s="17">
        <v>17000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7">
        <f>X10*Y4</f>
        <v>0</v>
      </c>
      <c r="Z10" s="17">
        <f t="shared" si="0"/>
        <v>0</v>
      </c>
      <c r="AA10" s="17">
        <f t="shared" si="1"/>
        <v>0</v>
      </c>
      <c r="AB10" s="18"/>
    </row>
  </sheetData>
  <mergeCells count="1">
    <mergeCell ref="H1:AA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BCD INT </vt:lpstr>
      <vt:lpstr>BCD JOURNALIER</vt:lpstr>
      <vt:lpstr>DQE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Chiboub Hicham</dc:creator>
  <cp:lastModifiedBy>Christel DEZETTER</cp:lastModifiedBy>
  <cp:lastPrinted>2024-11-28T10:47:41Z</cp:lastPrinted>
  <dcterms:created xsi:type="dcterms:W3CDTF">2023-08-25T15:26:36Z</dcterms:created>
  <dcterms:modified xsi:type="dcterms:W3CDTF">2026-05-11T13:26:43Z</dcterms:modified>
</cp:coreProperties>
</file>